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Variances" sheetId="1" r:id="rId1"/>
    <sheet name="Reserves" sheetId="2" r:id="rId2"/>
  </sheets>
  <definedNames>
    <definedName name="_xlnm.Print_Area" localSheetId="0">'Variances'!$A$1:$N$30</definedName>
  </definedNames>
  <calcPr fullCalcOnLoad="1"/>
</workbook>
</file>

<file path=xl/sharedStrings.xml><?xml version="1.0" encoding="utf-8"?>
<sst xmlns="http://schemas.openxmlformats.org/spreadsheetml/2006/main" count="49" uniqueCount="42">
  <si>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</si>
  <si>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</si>
  <si>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</si>
  <si>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</si>
  <si>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</si>
  <si>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</si>
  <si>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</si>
  <si>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</si>
  <si>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</si>
  <si>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</si>
  <si>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</si>
  <si>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</si>
  <si>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</si>
  <si>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</si>
  <si>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</si>
  <si>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</si>
  <si>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</si>
  <si>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</si>
  <si>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</si>
  <si>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</si>
  <si>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</si>
  <si>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</si>
  <si>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</si>
  <si>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</si>
  <si>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</si>
  <si>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</si>
  <si>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</si>
  <si>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</si>
  <si>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</si>
  <si>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</si>
  <si>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</si>
  <si>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</si>
  <si>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</si>
  <si>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</si>
  <si>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</si>
  <si>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</si>
  <si>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</si>
  <si>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</si>
  <si>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2020/21 Few projects were completed partly because of covid.                                  2021/22 Payments made for dog and litter bins (£254 and £192) projects completed from 2020/21. Payment made to improve car park of village hall £4800. These two projects account for £5246.</t>
  </si>
  <si>
    <r>
      <t xml:space="preserve">Name of smaller authority: </t>
    </r>
    <r>
      <rPr>
        <b/>
        <sz val="11"/>
        <color indexed="8"/>
        <rFont val="Arial"/>
        <family val="2"/>
      </rPr>
      <t>Foxley Parish Council</t>
    </r>
  </si>
  <si>
    <r>
      <t>County area (local councils and parish meetings only):</t>
    </r>
    <r>
      <rPr>
        <b/>
        <sz val="11"/>
        <color indexed="8"/>
        <rFont val="Arial"/>
        <family val="2"/>
      </rPr>
      <t xml:space="preserve"> Breckland</t>
    </r>
  </si>
  <si>
    <t xml:space="preserve">This has been adjusted this year to reflect the value of the fixed assets from the insurance company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</si>
</sst>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3" fontId="48" fillId="0" borderId="0" xfId="0" applyNumberFormat="1" applyFont="1" applyAlignment="1">
      <alignment/>
    </xf>
    <xf numFmtId="10" fontId="48" fillId="0" borderId="0" xfId="0" applyNumberFormat="1" applyFont="1" applyAlignment="1">
      <alignment/>
    </xf>
    <xf numFmtId="0" fontId="48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8" fillId="35" borderId="11" xfId="0" applyFont="1" applyFill="1" applyBorder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36" borderId="11" xfId="0" applyFont="1" applyFill="1" applyBorder="1" applyAlignment="1">
      <alignment wrapText="1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8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50" fillId="37" borderId="11" xfId="0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48" fillId="0" borderId="0" xfId="0" applyFont="1" applyFill="1" applyAlignment="1">
      <alignment wrapText="1"/>
    </xf>
    <xf numFmtId="0" fontId="51" fillId="0" borderId="0" xfId="0" applyFont="1" applyAlignment="1">
      <alignment horizontal="left" vertical="center" indent="2"/>
    </xf>
    <xf numFmtId="0" fontId="46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6" fillId="0" borderId="13" xfId="0" applyFont="1" applyBorder="1" applyAlignment="1">
      <alignment/>
    </xf>
    <xf numFmtId="0" fontId="48" fillId="39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0" fontId="50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8" fillId="0" borderId="0" xfId="0" applyFont="1" applyBorder="1" applyAlignment="1">
      <alignment horizontal="left" vertical="center"/>
    </xf>
    <xf numFmtId="3" fontId="10" fillId="39" borderId="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8" fillId="0" borderId="12" xfId="0" applyFont="1" applyBorder="1" applyAlignment="1">
      <alignment horizontal="left" wrapText="1"/>
    </xf>
    <xf numFmtId="0" fontId="48" fillId="0" borderId="0" xfId="0" applyFont="1" applyBorder="1" applyAlignment="1">
      <alignment horizontal="left" wrapText="1"/>
    </xf>
    <xf numFmtId="0" fontId="4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B12">
      <selection activeCell="G21" sqref="G21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7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9"/>
    </row>
    <row r="2" spans="1:13" ht="18" customHeight="1">
      <c r="A2" s="3" t="s">
        <v>39</v>
      </c>
      <c r="B2" s="40"/>
      <c r="C2" s="41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21.75" customHeight="1">
      <c r="A3" s="3" t="s">
        <v>40</v>
      </c>
      <c r="C3" s="35"/>
      <c r="L3" s="9"/>
    </row>
    <row r="4" ht="14.25">
      <c r="A4" s="1" t="s">
        <v>34</v>
      </c>
    </row>
    <row r="5" spans="1:13" ht="99" customHeight="1">
      <c r="A5" s="42" t="s">
        <v>35</v>
      </c>
      <c r="B5" s="43"/>
      <c r="C5" s="43"/>
      <c r="D5" s="43"/>
      <c r="E5" s="43"/>
      <c r="F5" s="43"/>
      <c r="G5" s="43"/>
      <c r="H5" s="43"/>
      <c r="M5" s="25"/>
    </row>
    <row r="6" ht="14.25">
      <c r="A6" s="29"/>
    </row>
    <row r="7" spans="1:14" ht="15">
      <c r="A7" s="29"/>
      <c r="D7" s="4"/>
      <c r="F7" s="4"/>
      <c r="N7" s="27"/>
    </row>
    <row r="8" spans="4:14" ht="44.25">
      <c r="D8" s="36" t="s">
        <v>36</v>
      </c>
      <c r="E8" s="27"/>
      <c r="F8" s="36" t="s">
        <v>37</v>
      </c>
      <c r="G8" s="36" t="s">
        <v>0</v>
      </c>
      <c r="H8" s="36" t="s">
        <v>0</v>
      </c>
      <c r="I8" s="36"/>
      <c r="J8" s="36"/>
      <c r="K8" s="36"/>
      <c r="L8" s="37" t="s">
        <v>15</v>
      </c>
      <c r="M8" s="10" t="s">
        <v>10</v>
      </c>
      <c r="N8" s="38" t="s">
        <v>32</v>
      </c>
    </row>
    <row r="9" spans="4:14" ht="15">
      <c r="D9" s="36" t="s">
        <v>1</v>
      </c>
      <c r="E9" s="27"/>
      <c r="F9" s="36" t="s">
        <v>1</v>
      </c>
      <c r="G9" s="36" t="s">
        <v>1</v>
      </c>
      <c r="H9" s="36" t="s">
        <v>14</v>
      </c>
      <c r="I9" s="36"/>
      <c r="J9" s="36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9" t="s">
        <v>2</v>
      </c>
      <c r="B11" s="49"/>
      <c r="C11" s="49"/>
      <c r="D11" s="8">
        <v>9223</v>
      </c>
      <c r="F11" s="8">
        <v>10121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50" t="s">
        <v>18</v>
      </c>
      <c r="B13" s="51"/>
      <c r="C13" s="52"/>
      <c r="D13" s="8">
        <v>4700</v>
      </c>
      <c r="F13" s="8">
        <v>4700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19.5" customHeight="1" thickBot="1">
      <c r="A15" s="46" t="s">
        <v>3</v>
      </c>
      <c r="B15" s="46"/>
      <c r="C15" s="46"/>
      <c r="D15" s="8">
        <v>0</v>
      </c>
      <c r="F15" s="8">
        <v>0</v>
      </c>
      <c r="G15" s="5">
        <f>F15-D15</f>
        <v>0</v>
      </c>
      <c r="H15" s="6">
        <f>IF((D15&gt;F15),(D15-F15)/D15,IF(D15&lt;F15,-(D15-F15)/D15,IF(D15=F15,0)))</f>
        <v>0</v>
      </c>
      <c r="I15" s="3">
        <f>IF(D15-F15&lt;200,0,IF(D15-F15&gt;200,1,IF(D15-F15=200,1)))</f>
        <v>0</v>
      </c>
      <c r="J15" s="3">
        <f>IF(F15-D15&lt;200,0,IF(F15-D15&gt;200,1,IF(F15-D15=200,1)))</f>
        <v>0</v>
      </c>
      <c r="K15" s="4">
        <f>IF(H15&lt;0.15,0,IF(H15&gt;0.15,1,IF(H15=0.15,1)))</f>
        <v>0</v>
      </c>
      <c r="L15" s="4" t="str">
        <f>IF((H15&lt;15%)*AND(G15&lt;100000)*OR(G15&gt;-100000),"NO","YES")</f>
        <v>NO</v>
      </c>
      <c r="M15" s="10" t="str">
        <f>IF((L15="YES")*AND(I15+J15&lt;1),"Explanation not required, difference less than £200"," ")</f>
        <v> 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6" t="s">
        <v>4</v>
      </c>
      <c r="B17" s="46"/>
      <c r="C17" s="46"/>
      <c r="D17" s="8">
        <v>1220</v>
      </c>
      <c r="F17" s="8">
        <v>1100</v>
      </c>
      <c r="G17" s="5">
        <f>F17-D17</f>
        <v>-120</v>
      </c>
      <c r="H17" s="6">
        <f>IF((D17&gt;F17),(D17-F17)/D17,IF(D17&lt;F17,-(D17-F17)/D17,IF(D17=F17,0)))</f>
        <v>0.09836065573770492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6" t="s">
        <v>7</v>
      </c>
      <c r="B19" s="46"/>
      <c r="C19" s="46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6" t="s">
        <v>19</v>
      </c>
      <c r="B21" s="46"/>
      <c r="C21" s="46"/>
      <c r="D21" s="8">
        <v>2583</v>
      </c>
      <c r="F21" s="8">
        <v>8681</v>
      </c>
      <c r="G21" s="5">
        <f>F21-D21</f>
        <v>6098</v>
      </c>
      <c r="H21" s="6">
        <f>IF((D21&gt;F21),(D21-F21)/D21,IF(D21&lt;F21,-(D21-F21)/D21,IF(D21=F21,0)))</f>
        <v>2.3608207510646535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tr">
        <f>IF((L21="YES")*AND(I21+J21&lt;1),"Explanation not required, difference less than £200"," ")</f>
        <v> </v>
      </c>
      <c r="N21" s="44" t="s">
        <v>38</v>
      </c>
    </row>
    <row r="22" spans="4:14" ht="41.25" customHeight="1" thickBot="1">
      <c r="D22" s="5"/>
      <c r="F22" s="5"/>
      <c r="G22" s="5"/>
      <c r="H22" s="6"/>
      <c r="K22" s="4"/>
      <c r="L22" s="4"/>
      <c r="N22" s="45"/>
    </row>
    <row r="23" spans="1:14" ht="19.5" customHeight="1" thickBot="1">
      <c r="A23" s="7" t="s">
        <v>5</v>
      </c>
      <c r="D23" s="2">
        <f>D11+D13+D15-D17-D19-D21</f>
        <v>10120</v>
      </c>
      <c r="F23" s="2">
        <v>5040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6" t="s">
        <v>9</v>
      </c>
      <c r="B26" s="46"/>
      <c r="C26" s="46"/>
      <c r="D26" s="8">
        <v>0</v>
      </c>
      <c r="F26" s="8">
        <v>0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30" customHeight="1" thickBot="1">
      <c r="A28" s="46" t="s">
        <v>8</v>
      </c>
      <c r="B28" s="46"/>
      <c r="C28" s="46"/>
      <c r="D28" s="8">
        <v>190770</v>
      </c>
      <c r="F28" s="8">
        <v>248210</v>
      </c>
      <c r="G28" s="5">
        <f>F28-D28</f>
        <v>57440</v>
      </c>
      <c r="H28" s="6">
        <f>IF((D28&gt;F28),(D28-F28)/D28,IF(D28&lt;F28,-(D28-F28)/D28,IF(D28=F28,0)))</f>
        <v>0.301095560098548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IF((H28&lt;15%)*AND(G28&lt;100000)*OR(G28&gt;-100000),"NO","YES")</f>
        <v>YES</v>
      </c>
      <c r="M28" s="10" t="str">
        <f>IF((L28="YES")*AND(I28+J28&lt;1),"Explanation not required, difference less than £200"," ")</f>
        <v> </v>
      </c>
      <c r="N28" s="13" t="s">
        <v>41</v>
      </c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6" t="s">
        <v>6</v>
      </c>
      <c r="B30" s="46"/>
      <c r="C30" s="46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>
        <v>9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17</v>
      </c>
    </row>
  </sheetData>
  <sheetProtection/>
  <mergeCells count="12">
    <mergeCell ref="A28:C28"/>
    <mergeCell ref="A30:C30"/>
    <mergeCell ref="A11:C11"/>
    <mergeCell ref="A13:C13"/>
    <mergeCell ref="A15:C15"/>
    <mergeCell ref="A17:C17"/>
    <mergeCell ref="A5:H5"/>
    <mergeCell ref="N21:N22"/>
    <mergeCell ref="A19:C19"/>
    <mergeCell ref="A21:C21"/>
    <mergeCell ref="A1:K1"/>
    <mergeCell ref="A26:C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1" t="s">
        <v>20</v>
      </c>
    </row>
    <row r="2" ht="15.75" customHeight="1">
      <c r="A2" s="39" t="s">
        <v>33</v>
      </c>
    </row>
    <row r="3" ht="15">
      <c r="A3" t="s">
        <v>21</v>
      </c>
    </row>
    <row r="5" spans="4:6" ht="15">
      <c r="D5" s="30" t="s">
        <v>1</v>
      </c>
      <c r="E5" s="30" t="s">
        <v>1</v>
      </c>
      <c r="F5" s="30" t="s">
        <v>1</v>
      </c>
    </row>
    <row r="6" ht="15">
      <c r="A6" s="30" t="s">
        <v>22</v>
      </c>
    </row>
    <row r="7" spans="2:4" ht="15">
      <c r="B7" s="33" t="s">
        <v>25</v>
      </c>
      <c r="D7" s="33"/>
    </row>
    <row r="8" spans="2:4" ht="15" customHeight="1">
      <c r="B8" s="33" t="s">
        <v>26</v>
      </c>
      <c r="D8" s="33"/>
    </row>
    <row r="9" spans="2:4" ht="15">
      <c r="B9" s="33" t="s">
        <v>27</v>
      </c>
      <c r="D9" s="33"/>
    </row>
    <row r="10" spans="2:4" ht="15">
      <c r="B10" s="33" t="s">
        <v>28</v>
      </c>
      <c r="D10" s="33"/>
    </row>
    <row r="11" spans="2:4" ht="15">
      <c r="B11" s="33" t="s">
        <v>29</v>
      </c>
      <c r="D11" s="33"/>
    </row>
    <row r="12" spans="2:4" ht="15">
      <c r="B12" s="33" t="s">
        <v>30</v>
      </c>
      <c r="D12" s="33"/>
    </row>
    <row r="13" spans="2:4" ht="15">
      <c r="B13" s="33" t="s">
        <v>31</v>
      </c>
      <c r="D13" s="33"/>
    </row>
    <row r="14" ht="15">
      <c r="E14" s="32">
        <f>SUM(D7:D13)</f>
        <v>0</v>
      </c>
    </row>
    <row r="16" spans="1:4" ht="15">
      <c r="A16" s="30" t="s">
        <v>23</v>
      </c>
      <c r="D16" s="33"/>
    </row>
    <row r="17" ht="15">
      <c r="E17" s="32">
        <f>D16</f>
        <v>0</v>
      </c>
    </row>
    <row r="18" spans="1:6" ht="15.75" thickBot="1">
      <c r="A18" s="30" t="s">
        <v>24</v>
      </c>
      <c r="F18" s="34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Pc</cp:lastModifiedBy>
  <cp:lastPrinted>2022-04-26T11:08:13Z</cp:lastPrinted>
  <dcterms:created xsi:type="dcterms:W3CDTF">2012-07-11T10:01:28Z</dcterms:created>
  <dcterms:modified xsi:type="dcterms:W3CDTF">2022-04-26T13:59:46Z</dcterms:modified>
  <cp:category/>
  <cp:version/>
  <cp:contentType/>
  <cp:contentStatus/>
</cp:coreProperties>
</file>